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<sst xmlns="http://schemas.openxmlformats.org/spreadsheetml/2006/main" count="518" uniqueCount="501">
  <si>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</si>
  <si>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</si>
  <si>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</si>
  <si>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</si>
  <si>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</si>
  <si>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</si>
  <si>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</si>
  <si>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</si>
  <si>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</si>
  <si>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</si>
  <si>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</si>
  <si>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</si>
  <si>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</si>
  <si>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</si>
  <si>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</si>
  <si>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</si>
  <si>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</si>
  <si>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</si>
  <si>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</si>
  <si>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</si>
  <si>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</si>
  <si>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</si>
  <si>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</si>
  <si>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</si>
  <si>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</si>
  <si>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</si>
  <si>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</si>
  <si>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</si>
  <si>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</si>
  <si>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</si>
  <si>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</si>
  <si>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</si>
  <si>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</si>
  <si>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</si>
  <si>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</si>
  <si>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</si>
  <si>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</si>
  <si>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</si>
  <si>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</si>
  <si>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</si>
  <si>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</si>
  <si>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</si>
  <si>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</si>
  <si>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</si>
  <si>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</si>
  <si>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</si>
  <si>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</si>
  <si>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</si>
  <si>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</si>
  <si>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</si>
  <si>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</si>
  <si>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</si>
  <si>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</si>
  <si>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</si>
  <si>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</si>
  <si>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</si>
  <si>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</si>
  <si>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</si>
  <si>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</si>
  <si>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</si>
  <si>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</si>
  <si>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</si>
  <si>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</si>
  <si>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</si>
  <si>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</si>
  <si>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</si>
  <si>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</si>
  <si>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</si>
  <si>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</si>
  <si>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</si>
  <si>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</si>
  <si>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</si>
  <si>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</si>
  <si>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</si>
  <si>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</si>
  <si>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</si>
  <si>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</si>
  <si>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</si>
  <si>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</si>
  <si>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</si>
  <si>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</si>
  <si>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</si>
  <si>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</si>
  <si>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</si>
  <si>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</si>
  <si>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</si>
  <si>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</si>
  <si>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</si>
  <si>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</si>
  <si>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</si>
  <si>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</si>
  <si>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</si>
  <si>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</si>
  <si>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</si>
  <si>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</si>
  <si>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</si>
  <si>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</si>
  <si>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</si>
  <si>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</si>
  <si>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</si>
  <si>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</si>
  <si>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</si>
  <si>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</si>
  <si>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</si>
  <si>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</si>
  <si>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</si>
  <si>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</si>
  <si>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</si>
  <si>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</si>
  <si>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</si>
  <si>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</si>
  <si>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</si>
  <si>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</si>
  <si>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</si>
  <si>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</si>
  <si>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</si>
  <si>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</si>
  <si>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</si>
  <si>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</si>
  <si>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</si>
  <si>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</si>
  <si>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</si>
  <si>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</si>
  <si>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</si>
  <si>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</si>
  <si>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</si>
  <si>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</si>
  <si>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</si>
  <si>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</si>
  <si>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</si>
  <si>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</si>
  <si>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</si>
  <si>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</si>
  <si>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</si>
  <si>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</si>
  <si>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</si>
  <si>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</si>
  <si>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</si>
  <si>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</si>
  <si>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</si>
  <si>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</si>
  <si>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</si>
  <si>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</si>
  <si>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</si>
  <si>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</si>
  <si>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</si>
  <si>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</si>
  <si>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</si>
  <si>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</si>
  <si>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</si>
  <si>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</si>
  <si>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</si>
  <si>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</si>
  <si>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</si>
  <si>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</si>
  <si>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</si>
  <si>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</si>
  <si>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</si>
  <si>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</si>
  <si>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</si>
  <si>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</si>
  <si>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</si>
  <si>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</si>
  <si>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</si>
  <si>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</si>
  <si>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</si>
  <si>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</si>
  <si>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</si>
  <si>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</si>
  <si>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</si>
  <si>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</si>
  <si>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</si>
  <si>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</si>
  <si>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</si>
  <si>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</si>
  <si>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</si>
  <si>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</si>
  <si>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</si>
  <si>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</si>
  <si>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</si>
  <si>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</si>
  <si>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</si>
  <si>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</si>
  <si>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</si>
  <si>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</si>
  <si>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</si>
  <si>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</si>
  <si>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</si>
  <si>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</si>
  <si>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</si>
  <si>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</si>
  <si>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</si>
  <si>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</si>
  <si>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</si>
  <si>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</si>
  <si>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</si>
  <si>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</si>
  <si>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</si>
  <si>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</si>
  <si>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</si>
  <si>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</si>
  <si>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</si>
  <si>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</si>
  <si>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</si>
  <si>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</si>
  <si>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</si>
  <si>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</si>
  <si>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</si>
  <si>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</si>
  <si>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</si>
  <si>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</si>
  <si>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</si>
  <si>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</si>
  <si>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</si>
  <si>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</si>
  <si>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</si>
  <si>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</si>
  <si>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</si>
  <si>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</si>
  <si>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</si>
  <si>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</si>
  <si>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</si>
  <si>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</si>
  <si>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</si>
  <si>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</si>
  <si>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</si>
  <si>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</si>
  <si>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</si>
  <si>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</si>
  <si>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</si>
  <si>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</si>
  <si>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</si>
  <si>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</si>
  <si>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</si>
  <si>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</si>
  <si>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</si>
  <si>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</si>
  <si>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</si>
  <si>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</si>
  <si>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</si>
  <si>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</si>
  <si>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</si>
  <si>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</si>
  <si>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</si>
  <si>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</si>
  <si>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</si>
  <si>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</si>
  <si>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</si>
  <si>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</si>
  <si>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</si>
  <si>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</si>
  <si>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</si>
  <si>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</si>
  <si>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</si>
  <si>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</si>
  <si>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</si>
  <si>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</si>
  <si>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</si>
  <si>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</si>
  <si>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</si>
  <si>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</si>
  <si>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</si>
  <si>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</si>
  <si>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</si>
  <si>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</si>
  <si>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</si>
  <si>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</si>
  <si>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</si>
  <si>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</si>
  <si>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</si>
  <si>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</si>
  <si>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</si>
  <si>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</si>
  <si>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</si>
  <si>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</si>
  <si>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</si>
  <si>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</si>
  <si>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</si>
  <si>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</si>
  <si>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</si>
  <si>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</si>
  <si>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</si>
  <si>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</si>
  <si>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</si>
  <si>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</si>
  <si>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</si>
  <si>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</si>
  <si>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</si>
  <si>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</si>
  <si>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</si>
  <si>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</si>
  <si>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</si>
  <si>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</si>
  <si>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</si>
  <si>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</si>
  <si>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</si>
  <si>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</si>
  <si>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</si>
  <si>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</si>
  <si>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</si>
  <si>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</si>
  <si>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</si>
  <si>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</si>
  <si>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</si>
  <si>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</si>
  <si>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</si>
  <si>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</si>
  <si>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</si>
  <si>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</si>
  <si>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</si>
  <si>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</si>
  <si>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</si>
  <si>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</si>
  <si>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</si>
  <si>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</si>
  <si>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</si>
  <si>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</si>
  <si>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</si>
  <si>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</si>
  <si>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</si>
  <si>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</si>
  <si>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</si>
  <si>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</si>
  <si>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</si>
  <si>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</si>
  <si>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</si>
  <si>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</si>
  <si>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</si>
  <si>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</si>
  <si>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</si>
  <si>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</si>
  <si>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</si>
  <si>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</si>
  <si>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</si>
  <si>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</si>
  <si>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</si>
  <si>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</si>
  <si>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</si>
  <si>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</si>
  <si>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</si>
  <si>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</si>
  <si>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</si>
  <si>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</si>
  <si>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</si>
  <si>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</si>
  <si>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</si>
  <si>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</si>
  <si>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</si>
  <si>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</si>
  <si>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</si>
  <si>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</si>
  <si>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</si>
  <si>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</si>
  <si>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</si>
  <si>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</si>
  <si>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</si>
  <si>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</si>
  <si>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</si>
  <si>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</si>
  <si>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</si>
  <si>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</si>
  <si>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</si>
  <si>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</si>
  <si>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</si>
  <si>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</si>
  <si>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</si>
  <si>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</si>
  <si>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</si>
  <si>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</si>
  <si>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</si>
  <si>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</si>
  <si>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</si>
  <si>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</si>
  <si>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</si>
  <si>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</si>
  <si>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</si>
  <si>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</si>
  <si>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</si>
  <si>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</si>
  <si>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</si>
  <si>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</si>
  <si>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</si>
  <si>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</si>
  <si>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</si>
  <si>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</si>
  <si>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</si>
  <si>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</si>
  <si>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</si>
  <si>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</si>
  <si>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</si>
  <si>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</si>
  <si>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</si>
  <si>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</si>
  <si>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</si>
  <si>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</si>
  <si>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</si>
  <si>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</si>
  <si>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</si>
  <si>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</si>
  <si>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</si>
  <si>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</si>
  <si>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</si>
  <si>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</si>
  <si>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</si>
  <si>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</si>
  <si>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</si>
  <si>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</si>
  <si>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</si>
  <si>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</si>
  <si>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</si>
  <si>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</si>
  <si>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</si>
  <si>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</si>
  <si>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</si>
  <si>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</si>
  <si>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</si>
  <si>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</si>
  <si>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</si>
  <si>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</si>
  <si>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</si>
  <si>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</si>
  <si>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</si>
  <si>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</si>
  <si>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</si>
  <si>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</si>
  <si>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</si>
  <si>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</si>
  <si>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</si>
  <si>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</si>
  <si>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</si>
  <si>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</si>
  <si>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</si>
  <si>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</si>
  <si>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</si>
  <si>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</si>
  <si>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</si>
  <si>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</si>
  <si>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</si>
  <si>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</si>
  <si>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</si>
  <si>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</si>
  <si>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</si>
  <si>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</si>
  <si>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</si>
  <si>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</si>
  <si>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</si>
  <si>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</si>
  <si>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</si>
  <si>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</si>
  <si>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</si>
  <si>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</si>
  <si>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</si>
  <si>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</si>
  <si>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</si>
  <si>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</si>
  <si>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</si>
  <si>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</si>
  <si>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</si>
  <si>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</si>
  <si>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</si>
  <si>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</si>
  <si>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</si>
  <si>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</si>
  <si>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</si>
  <si>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</si>
  <si>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</si>
  <si>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</si>
  <si>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</si>
  <si>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</si>
  <si>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</si>
  <si>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</si>
  <si>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</si>
  <si>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</si>
  <si>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</si>
  <si>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</si>
  <si>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</si>
  <si>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</si>
  <si>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</si>
  <si>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</si>
  <si>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</si>
  <si>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</si>
  <si>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</si>
  <si>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</si>
  <si>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</si>
  <si>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</si>
  <si>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</si>
  <si>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</si>
  <si>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</si>
  <si>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</si>
  <si>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</si>
  <si>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</si>
  <si>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</si>
  <si>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</si>
  <si>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</si>
  <si>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</si>
  <si>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</si>
  <si>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II.2018
</t>
  </si>
  <si>
    <t>BALANCE SHEET (as of 30/06/2018)</t>
  </si>
  <si>
    <t>INCOME STATEMENT (as of 30/06/2018)</t>
  </si>
  <si>
    <t>Company:   Military Insurance Corporation (MIG)</t>
  </si>
  <si>
    <t>Company:  Military Insurance Corporation (MIG)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</si>
</sst>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179" fontId="2" fillId="0" borderId="10" xfId="42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D2" sqref="D1:D16384"/>
    </sheetView>
  </sheetViews>
  <sheetFormatPr defaultColWidth="27.421875" defaultRowHeight="12"/>
  <cols>
    <col min="1" max="1" width="35.421875" style="0" hidden="1" customWidth="1"/>
    <col min="2" max="2" width="46.00390625" style="0" customWidth="1"/>
    <col min="3" max="3" width="24.7109375" style="0" hidden="1" customWidth="1"/>
    <col min="4" max="4" width="9.7109375" style="0" hidden="1" customWidth="1"/>
  </cols>
  <sheetData>
    <row r="1" spans="1:5" ht="41.25" customHeight="1">
      <c r="A1" s="34" t="s">
        <v>499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>
      <c r="A3" s="36" t="s">
        <v>496</v>
      </c>
      <c r="B3" s="36"/>
      <c r="C3" s="36"/>
      <c r="D3" s="36"/>
      <c r="E3" s="36"/>
    </row>
    <row r="4" spans="1:5" ht="15.75">
      <c r="A4" s="37" t="s">
        <v>497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2584306970210</v>
      </c>
      <c r="F10" s="24">
        <v>2247541568844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186450429590</v>
      </c>
      <c r="F11" s="20">
        <f>F12+F13</f>
        <v>34586834339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31450429590</v>
      </c>
      <c r="F12" s="21">
        <v>9086834339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155000000000</v>
      </c>
      <c r="F13" s="21">
        <v>25500000000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1434536989622</v>
      </c>
      <c r="F14" s="20">
        <f>F15+F16+F17</f>
        <v>1366663467330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1452885604427</v>
      </c>
      <c r="F15" s="21">
        <v>1382842815935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-18348614805</v>
      </c>
      <c r="F16" s="21">
        <v>-16179348605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492510024187</v>
      </c>
      <c r="F18" s="20">
        <f>F19+F22+F23+F24+F25+F26+F27+F28</f>
        <v>391861091626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145083262081</v>
      </c>
      <c r="F19" s="21">
        <v>141263778072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143733549768</v>
      </c>
      <c r="F20" s="21">
        <v>110178524826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>
        <v>1349712313</v>
      </c>
      <c r="F21" s="21">
        <v>31185253246</v>
      </c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152920567244</v>
      </c>
      <c r="F22" s="21">
        <v>115841203087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202499028554</v>
      </c>
      <c r="F26" s="21">
        <v>140691880754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-7992833692</v>
      </c>
      <c r="F27" s="21">
        <v>-5935770287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11895350526</v>
      </c>
      <c r="F29" s="20">
        <f>F30+F31</f>
        <v>12529823211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11895350526</v>
      </c>
      <c r="F30" s="21">
        <v>12529823211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87829563322</v>
      </c>
      <c r="F32" s="20">
        <f>F33+F36+F37+F38+F39</f>
        <v>82969676654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70824759405</v>
      </c>
      <c r="F33" s="21">
        <v>69485647657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67471617880</v>
      </c>
      <c r="F34" s="21">
        <v>66320851564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3353141525</v>
      </c>
      <c r="F35" s="21">
        <v>3164796093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11635812683</v>
      </c>
      <c r="F36" s="21">
        <v>9411062690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5368991234</v>
      </c>
      <c r="F37" s="21">
        <v>4072966307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192693081430</v>
      </c>
      <c r="F41" s="21">
        <v>184867363634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178391531533</v>
      </c>
      <c r="F42" s="21">
        <v>174063312050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910386792697</v>
      </c>
      <c r="F43" s="20">
        <f>F44+F54+F64+F67+F70+F76</f>
        <v>765938800068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12649726013</v>
      </c>
      <c r="F44" s="20">
        <f>F45+F46+F47+F48+F49+F50+F53</f>
        <v>12807262650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12649726013</v>
      </c>
      <c r="F50" s="21">
        <f>F51+F52</f>
        <v>12807262650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5649726013</v>
      </c>
      <c r="F52" s="21">
        <v>5807262650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79585607406</v>
      </c>
      <c r="F54" s="20">
        <f>F55+F58+F61</f>
        <v>98793422214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62504534526</v>
      </c>
      <c r="F55" s="20">
        <f>F56+F57</f>
        <v>81701605999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89554908118</v>
      </c>
      <c r="F56" s="21">
        <v>130961125754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-27050373592</v>
      </c>
      <c r="F57" s="21">
        <v>-49259519755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17081072880</v>
      </c>
      <c r="F61" s="20">
        <f>F62+F63</f>
        <v>17091816215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19058533380</v>
      </c>
      <c r="F62" s="21">
        <v>19058533380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-1977460500</v>
      </c>
      <c r="F63" s="21">
        <v>-1966717165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295757952303</v>
      </c>
      <c r="F67" s="20">
        <f>F68+F69</f>
        <v>296371110741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295757952303</v>
      </c>
      <c r="F69" s="21">
        <v>296371110741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470000000000</v>
      </c>
      <c r="F70" s="20">
        <f>F71+F72+F73+F74+F75</f>
        <v>300000000000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-7005000</v>
      </c>
      <c r="F73" s="21">
        <v>-7005000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470007005000</v>
      </c>
      <c r="F74" s="21">
        <v>300007005000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52393506975</v>
      </c>
      <c r="F76" s="20">
        <f>F77+F78+F79+F80</f>
        <v>57967004463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52393506975</v>
      </c>
      <c r="F77" s="21">
        <v>57967004463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3494693762907</v>
      </c>
      <c r="F81" s="20">
        <f>F10+F43</f>
        <v>3013480368912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2535446179810</v>
      </c>
      <c r="F83" s="20">
        <f>F84+F106</f>
        <v>2123206774445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E85+E88+E89+E90+E91+E95+E96+E97+E102</f>
        <v>2498118495235</v>
      </c>
      <c r="F84" s="20">
        <f>F85+F88+F89+F90+F91+F95+F96+F97+F102</f>
        <v>2075755431198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201266963843</v>
      </c>
      <c r="F85" s="21">
        <v>151221010205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>
        <v>196007523123</v>
      </c>
      <c r="F86" s="21">
        <v>143486600695</v>
      </c>
    </row>
    <row r="87" spans="1:6" ht="12">
      <c r="A87" s="3" t="s">
        <v>151</v>
      </c>
      <c r="B87" s="7" t="s">
        <v>352</v>
      </c>
      <c r="C87" s="4" t="s">
        <v>152</v>
      </c>
      <c r="D87" s="4"/>
      <c r="E87" s="21">
        <v>5259440720</v>
      </c>
      <c r="F87" s="21">
        <v>7734409510</v>
      </c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23472980450</v>
      </c>
      <c r="F88" s="21">
        <v>6544539813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32386027801</v>
      </c>
      <c r="F89" s="21">
        <v>20015099656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20305258285</v>
      </c>
      <c r="F90" s="21">
        <v>28028119828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15881853082</v>
      </c>
      <c r="F91" s="21">
        <v>11630454107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353727068817</v>
      </c>
      <c r="F95" s="21">
        <v>28628524322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>
        <v>59668782147</v>
      </c>
      <c r="F96" s="21">
        <v>52470668521</v>
      </c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249041531544</v>
      </c>
      <c r="F97" s="21">
        <v>204371547925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>
        <f>E103+E104+E105</f>
        <v>1542368029266</v>
      </c>
      <c r="F102" s="21">
        <v>1572845466821</v>
      </c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>
        <v>911190548369</v>
      </c>
      <c r="F103" s="21">
        <v>954616930812</v>
      </c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>
        <v>542435579244</v>
      </c>
      <c r="F104" s="21">
        <v>535676987880</v>
      </c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>
        <v>88741901653</v>
      </c>
      <c r="F105" s="21">
        <v>82551548129</v>
      </c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37327684575</v>
      </c>
      <c r="F106" s="20">
        <f>SUM(F107:F119)</f>
        <v>47451343247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5558288368</v>
      </c>
      <c r="F112" s="21">
        <v>15681947039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27769396207</v>
      </c>
      <c r="F113" s="21">
        <v>27769396208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4000000000</v>
      </c>
      <c r="F114" s="21">
        <v>4000000000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959793583097</v>
      </c>
      <c r="F120" s="20">
        <f>F121+F139</f>
        <v>890273594467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959793583097</v>
      </c>
      <c r="F121" s="20">
        <f>F122+F125+F126+F127+F128+F129+F130+F131+F132+F133+F134+F137+F138</f>
        <v>890273594467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800000000000</v>
      </c>
      <c r="F122" s="20">
        <f>F123+F124</f>
        <v>800000000000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800000000000</v>
      </c>
      <c r="F123" s="21">
        <v>800000000000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>
        <v>21302170077</v>
      </c>
      <c r="F132" s="21">
        <v>17563123329</v>
      </c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133147912166</v>
      </c>
      <c r="F134" s="20">
        <f>F135+F136</f>
        <v>65466584984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62945627734</v>
      </c>
      <c r="F135" s="21">
        <v>23309226823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70202284432</v>
      </c>
      <c r="F136" s="21">
        <v>42157358161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5343500854</v>
      </c>
      <c r="F138" s="21">
        <v>7243886154</v>
      </c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0</v>
      </c>
      <c r="F139" s="21">
        <f>F140+F141+F142+F143+F146</f>
        <v>0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E144+E145</f>
        <v>0</v>
      </c>
      <c r="F143" s="21">
        <f>F144+F145</f>
        <v>0</v>
      </c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3495239762907</v>
      </c>
      <c r="F147" s="20">
        <f>F83+F120</f>
        <v>3013480368912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E29" sqref="E29"/>
    </sheetView>
  </sheetViews>
  <sheetFormatPr defaultColWidth="36.57421875" defaultRowHeight="12"/>
  <cols>
    <col min="1" max="1" width="38.421875" style="0" hidden="1" customWidth="1"/>
    <col min="2" max="2" width="45.140625" style="0" customWidth="1"/>
    <col min="3" max="3" width="6.7109375" style="0" hidden="1" customWidth="1"/>
    <col min="4" max="4" width="9.00390625" style="0" hidden="1" customWidth="1"/>
    <col min="5" max="5" width="19.57421875" style="27" customWidth="1"/>
    <col min="6" max="6" width="25.57421875" style="27" customWidth="1"/>
    <col min="7" max="8" width="36.57421875" style="27" customWidth="1"/>
  </cols>
  <sheetData>
    <row r="1" spans="1:8" ht="65.25" customHeight="1">
      <c r="A1" s="34" t="s">
        <v>500</v>
      </c>
      <c r="B1" s="34"/>
      <c r="C1" s="34"/>
      <c r="D1" s="34"/>
      <c r="E1" s="34"/>
      <c r="F1" s="34"/>
      <c r="G1" s="34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>
      <c r="A3" s="36" t="s">
        <v>496</v>
      </c>
      <c r="B3" s="36"/>
      <c r="C3" s="36"/>
      <c r="D3" s="36"/>
      <c r="E3" s="36"/>
      <c r="F3"/>
      <c r="G3"/>
      <c r="H3"/>
    </row>
    <row r="4" spans="1:8" ht="15.75">
      <c r="A4" s="37" t="s">
        <v>498</v>
      </c>
      <c r="B4" s="37"/>
      <c r="C4" s="37"/>
      <c r="D4" s="37"/>
      <c r="E4" s="37"/>
      <c r="F4"/>
      <c r="G4"/>
      <c r="H4"/>
    </row>
    <row r="5" spans="2:8" ht="19.5" customHeight="1">
      <c r="B5" s="33" t="s">
        <v>421</v>
      </c>
      <c r="C5" s="38"/>
      <c r="D5" s="38"/>
      <c r="E5" s="38"/>
      <c r="F5" s="38"/>
      <c r="G5" s="38"/>
      <c r="H5" s="38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368711758993</v>
      </c>
      <c r="F9" s="21">
        <v>419867547830</v>
      </c>
      <c r="G9" s="21">
        <v>735809877503</v>
      </c>
      <c r="H9" s="21">
        <v>757022325808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/>
      <c r="F11" s="20"/>
      <c r="G11" s="20"/>
      <c r="H11" s="20"/>
    </row>
    <row r="12" spans="1:8" ht="12">
      <c r="A12" t="s">
        <v>436</v>
      </c>
      <c r="B12" s="3" t="s">
        <v>437</v>
      </c>
      <c r="C12" s="4" t="s">
        <v>438</v>
      </c>
      <c r="D12" s="4"/>
      <c r="E12" s="21"/>
      <c r="F12" s="21"/>
      <c r="G12" s="21"/>
      <c r="H12" s="21"/>
    </row>
    <row r="13" spans="1:8" ht="12">
      <c r="A13" t="s">
        <v>439</v>
      </c>
      <c r="B13" s="2" t="s">
        <v>440</v>
      </c>
      <c r="C13" s="4" t="s">
        <v>441</v>
      </c>
      <c r="D13" s="4"/>
      <c r="E13" s="20"/>
      <c r="F13" s="20"/>
      <c r="G13" s="20"/>
      <c r="H13" s="20"/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37271950102</v>
      </c>
      <c r="F14" s="21">
        <v>40405566881</v>
      </c>
      <c r="G14" s="20">
        <v>69830608132</v>
      </c>
      <c r="H14" s="21">
        <v>77763893441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-4451431921</v>
      </c>
      <c r="F15" s="21">
        <v>-5183970864</v>
      </c>
      <c r="G15" s="21">
        <v>-5723291165</v>
      </c>
      <c r="H15" s="21">
        <v>-16481793180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-250149450921</v>
      </c>
      <c r="F18" s="32">
        <v>-294896965021</v>
      </c>
      <c r="G18" s="21">
        <v>-554430510740</v>
      </c>
      <c r="H18" s="21">
        <v>-177821552089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-80097581950</v>
      </c>
      <c r="F19" s="32">
        <v>-101803535060</v>
      </c>
      <c r="G19" s="21">
        <v>-159662565671</v>
      </c>
      <c r="H19" s="21"/>
    </row>
    <row r="20" spans="1:8" ht="12">
      <c r="A20" t="s">
        <v>460</v>
      </c>
      <c r="B20" s="2" t="s">
        <v>461</v>
      </c>
      <c r="C20" s="4" t="s">
        <v>462</v>
      </c>
      <c r="D20" s="4"/>
      <c r="E20" s="20"/>
      <c r="F20" s="32"/>
      <c r="G20" s="20"/>
      <c r="H20" s="20"/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25093502672</v>
      </c>
      <c r="F21" s="32">
        <v>2505652208</v>
      </c>
      <c r="G21" s="21">
        <v>28013012654</v>
      </c>
      <c r="H21" s="21">
        <v>6357898783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-18998840012</v>
      </c>
      <c r="F22" s="21">
        <v>-6865969999</v>
      </c>
      <c r="G22" s="21">
        <v>-21393034582</v>
      </c>
      <c r="H22" s="21">
        <v>-7741215734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/>
      <c r="F23" s="20"/>
      <c r="G23" s="20"/>
      <c r="H23" s="20"/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v>77379907119</v>
      </c>
      <c r="F24" s="20">
        <v>54028325975</v>
      </c>
      <c r="G24" s="20">
        <v>92444096131</v>
      </c>
      <c r="H24" s="20">
        <v>74201605289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-15760627062</v>
      </c>
      <c r="F25" s="21">
        <v>-10878043130</v>
      </c>
      <c r="G25" s="21">
        <v>-18808150252</v>
      </c>
      <c r="H25" s="21">
        <v>-14945689993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E24+E25</f>
        <v>61619280057</v>
      </c>
      <c r="F27" s="20">
        <v>43150282845</v>
      </c>
      <c r="G27" s="20">
        <v>73635945879</v>
      </c>
      <c r="H27" s="20">
        <v>59255906296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61921978942</v>
      </c>
      <c r="F28" s="21">
        <v>43123432046</v>
      </c>
      <c r="G28" s="21">
        <v>73941331179</v>
      </c>
      <c r="H28" s="21">
        <v>59217684321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302698885</v>
      </c>
      <c r="F29" s="21">
        <v>-26850799</v>
      </c>
      <c r="G29" s="21">
        <v>305385300</v>
      </c>
      <c r="H29" s="21">
        <v>-38221975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</sheetData>
  <sheetProtection/>
  <mergeCells count="4">
    <mergeCell ref="B5:H5"/>
    <mergeCell ref="A3:E3"/>
    <mergeCell ref="A4:E4"/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2018-08-06T06:52:59Z</dcterms:modified>
  <cp:category/>
  <cp:version/>
  <cp:contentType/>
  <cp:contentStatus/>
</cp:coreProperties>
</file>